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360" yWindow="9" windowWidth="14229" windowHeight="845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Sheet1!$A$1:$I$78</definedName>
  </definedNames>
  <calcPr calcId="145621"/>
</workbook>
</file>

<file path=xl/calcChain.xml><?xml version="1.0" encoding="utf-8"?>
<calcChain xmlns="http://schemas.openxmlformats.org/spreadsheetml/2006/main">
  <c r="E56" i="1" l="1"/>
  <c r="G50" i="1" l="1"/>
  <c r="G49" i="1"/>
  <c r="H49" i="1" l="1"/>
  <c r="I49" i="1" s="1"/>
  <c r="H50" i="1"/>
  <c r="I50" i="1" s="1"/>
  <c r="G8" i="1"/>
  <c r="F9" i="1"/>
  <c r="G9" i="1"/>
  <c r="H9" i="1" s="1"/>
  <c r="G12" i="1"/>
  <c r="H12" i="1" s="1"/>
  <c r="F13" i="1"/>
  <c r="G13" i="1"/>
  <c r="H13" i="1" s="1"/>
  <c r="I13" i="1" s="1"/>
  <c r="G16" i="1"/>
  <c r="H16" i="1" s="1"/>
  <c r="I16" i="1" s="1"/>
  <c r="F17" i="1"/>
  <c r="G17" i="1"/>
  <c r="H17" i="1"/>
  <c r="F18" i="1"/>
  <c r="G18" i="1"/>
  <c r="G21" i="1"/>
  <c r="H21" i="1" s="1"/>
  <c r="I21" i="1" s="1"/>
  <c r="G22" i="1"/>
  <c r="H22" i="1" s="1"/>
  <c r="G23" i="1"/>
  <c r="G24" i="1"/>
  <c r="H24" i="1" s="1"/>
  <c r="I24" i="1" s="1"/>
  <c r="G25" i="1"/>
  <c r="H25" i="1" s="1"/>
  <c r="G26" i="1"/>
  <c r="H26" i="1" s="1"/>
  <c r="I26" i="1" s="1"/>
  <c r="G27" i="1"/>
  <c r="H27" i="1" s="1"/>
  <c r="F28" i="1"/>
  <c r="G28" i="1"/>
  <c r="H28" i="1" s="1"/>
  <c r="I28" i="1" s="1"/>
  <c r="G29" i="1"/>
  <c r="H29" i="1" s="1"/>
  <c r="G30" i="1"/>
  <c r="H30" i="1" s="1"/>
  <c r="G31" i="1"/>
  <c r="H31" i="1" s="1"/>
  <c r="G33" i="1"/>
  <c r="H33" i="1" s="1"/>
  <c r="F34" i="1"/>
  <c r="G34" i="1"/>
  <c r="H34" i="1" s="1"/>
  <c r="G38" i="1"/>
  <c r="H38" i="1" s="1"/>
  <c r="I38" i="1" s="1"/>
  <c r="F39" i="1"/>
  <c r="G39" i="1"/>
  <c r="G41" i="1"/>
  <c r="H41" i="1" s="1"/>
  <c r="G42" i="1"/>
  <c r="H42" i="1"/>
  <c r="I42" i="1" s="1"/>
  <c r="G45" i="1"/>
  <c r="H45" i="1" s="1"/>
  <c r="G46" i="1"/>
  <c r="H53" i="1"/>
  <c r="I53" i="1" s="1"/>
  <c r="H55" i="1"/>
  <c r="I55" i="1" s="1"/>
  <c r="H54" i="1"/>
  <c r="I54" i="1" s="1"/>
  <c r="F56" i="1"/>
  <c r="C21" i="1"/>
  <c r="C22" i="1"/>
  <c r="I39" i="1" l="1"/>
  <c r="I18" i="1"/>
  <c r="H8" i="1"/>
  <c r="I8" i="1" s="1"/>
  <c r="G56" i="1"/>
  <c r="H39" i="1"/>
  <c r="I25" i="1"/>
  <c r="I31" i="1"/>
  <c r="H46" i="1"/>
  <c r="I46" i="1" s="1"/>
  <c r="H18" i="1"/>
  <c r="I17" i="1"/>
  <c r="I41" i="1"/>
  <c r="I29" i="1"/>
  <c r="I22" i="1"/>
  <c r="I12" i="1"/>
  <c r="I34" i="1"/>
  <c r="I9" i="1"/>
  <c r="I30" i="1"/>
  <c r="I27" i="1"/>
  <c r="I45" i="1"/>
  <c r="I33" i="1"/>
  <c r="I23" i="1"/>
  <c r="H23" i="1"/>
  <c r="I56" i="1" l="1"/>
  <c r="H73" i="1" s="1"/>
  <c r="H74" i="1" s="1"/>
  <c r="H56" i="1"/>
</calcChain>
</file>

<file path=xl/sharedStrings.xml><?xml version="1.0" encoding="utf-8"?>
<sst xmlns="http://schemas.openxmlformats.org/spreadsheetml/2006/main" count="143" uniqueCount="105">
  <si>
    <t xml:space="preserve">Date </t>
  </si>
  <si>
    <t>1 Queenbed</t>
  </si>
  <si>
    <t>$/ Night</t>
  </si>
  <si>
    <t>Mesquite Farmhouse</t>
  </si>
  <si>
    <t>1 Kingbed</t>
  </si>
  <si>
    <t>Swiss Logcabins</t>
  </si>
  <si>
    <t>Guest</t>
  </si>
  <si>
    <t>Interlaken</t>
  </si>
  <si>
    <t>Barons Log Cabin</t>
  </si>
  <si>
    <t>The Lodge</t>
  </si>
  <si>
    <t xml:space="preserve">Veranda Suite </t>
  </si>
  <si>
    <t>1 queen sofa slepper</t>
  </si>
  <si>
    <t>nights</t>
  </si>
  <si>
    <t>1 queen sofa sleeper</t>
  </si>
  <si>
    <t>optional</t>
  </si>
  <si>
    <t>2 Queenbed</t>
  </si>
  <si>
    <t>additional guest</t>
  </si>
  <si>
    <t>Zermatt</t>
  </si>
  <si>
    <t xml:space="preserve">Jacuzzi Suite </t>
  </si>
  <si>
    <t>One bedroom, living room</t>
  </si>
  <si>
    <t>kitchen, elec. Fireplace</t>
  </si>
  <si>
    <t>Fireplace, Kitchenette,</t>
  </si>
  <si>
    <t>bedroom, livingroom</t>
  </si>
  <si>
    <t>Group</t>
  </si>
  <si>
    <t xml:space="preserve">Daniel@baronscreekside.com  </t>
  </si>
  <si>
    <t>830 990 4048</t>
  </si>
  <si>
    <t>Downpayment</t>
  </si>
  <si>
    <t>20 % when making reservation / non refundable</t>
  </si>
  <si>
    <t>Cancellation</t>
  </si>
  <si>
    <t>Rest</t>
  </si>
  <si>
    <r>
      <t xml:space="preserve">all: </t>
    </r>
    <r>
      <rPr>
        <sz val="11"/>
        <rFont val="Arial"/>
        <family val="2"/>
      </rPr>
      <t>bedroom/ living room</t>
    </r>
  </si>
  <si>
    <t>Jacuzzi cornertub, BBQ</t>
  </si>
  <si>
    <t>Geneva</t>
  </si>
  <si>
    <t>13 % tax</t>
  </si>
  <si>
    <t>incl. tax</t>
  </si>
  <si>
    <t>Total  / stay</t>
  </si>
  <si>
    <t xml:space="preserve"> Barons CreekSide</t>
  </si>
  <si>
    <t>Special preparation if needed are charged based on time, need to be discussed</t>
  </si>
  <si>
    <t>Lucerne</t>
  </si>
  <si>
    <t>Meals:</t>
  </si>
  <si>
    <t>We provide Coffee/Tea/Juice in every cabin but no meals as you have kitchen/kitchenettes in all cabins</t>
  </si>
  <si>
    <t>1500 sqf,  fireplace, kitchen,  living room, huge patio</t>
  </si>
  <si>
    <t>Phone</t>
  </si>
  <si>
    <t xml:space="preserve">The Victorian </t>
  </si>
  <si>
    <t>Total guest</t>
  </si>
  <si>
    <t>The "Wasserfall"</t>
  </si>
  <si>
    <t>Furniture rentals</t>
  </si>
  <si>
    <t>(830) 997-7137</t>
  </si>
  <si>
    <t>Sunbelt Rentals</t>
  </si>
  <si>
    <t>pcm265@sunbeltrentals.com</t>
  </si>
  <si>
    <t>The "Rhine Fall"</t>
  </si>
  <si>
    <t>Grindelwald</t>
  </si>
  <si>
    <t>1 Kingbed &amp; sofa bed</t>
  </si>
  <si>
    <t>1 BR ( 1 twin, 1 queen, share bath)</t>
  </si>
  <si>
    <t>1 BR ( 1 queen, share bath)</t>
  </si>
  <si>
    <t>Morgarten</t>
  </si>
  <si>
    <t>Davos</t>
  </si>
  <si>
    <t>60 days before arrival</t>
  </si>
  <si>
    <t>Zug</t>
  </si>
  <si>
    <t>Two bedroom, kitchen</t>
  </si>
  <si>
    <t>elec. Fireplace, Outdoor Jacuzzi</t>
  </si>
  <si>
    <t>1 BR, Kitchenette, jetted tub,shower</t>
  </si>
  <si>
    <t>Queen sofa sleeper</t>
  </si>
  <si>
    <t xml:space="preserve">Queen Sofa sleeper </t>
  </si>
  <si>
    <t>2400 sqf</t>
  </si>
  <si>
    <t>Hilltop Chalet</t>
  </si>
  <si>
    <t>2 nd bedroom / 1 king bed optional</t>
  </si>
  <si>
    <t>2 bedroom, livingroom</t>
  </si>
  <si>
    <t>Kitchen, 1.5 bath</t>
  </si>
  <si>
    <t>Extras</t>
  </si>
  <si>
    <t>Booking fee  of $ 15/cabin when split billing</t>
  </si>
  <si>
    <t>We have our own  Chef available  for any meals as you desire in the Lodge or THE CLUB</t>
  </si>
  <si>
    <t>Sunrise</t>
  </si>
  <si>
    <t>Sunset</t>
  </si>
  <si>
    <t>Groups:</t>
  </si>
  <si>
    <t>email</t>
  </si>
  <si>
    <t xml:space="preserve">Option a)  South part of propertiy </t>
  </si>
  <si>
    <t>Option b)  Entire property</t>
  </si>
  <si>
    <t>Minimum 2-3  night stay on weekends, depending on season</t>
  </si>
  <si>
    <t>Rates for high seasons / holidays are + $ 20 /cabin / night</t>
  </si>
  <si>
    <t>yes</t>
  </si>
  <si>
    <t>no</t>
  </si>
  <si>
    <t>pets ($ 30)</t>
  </si>
  <si>
    <t>pet/night</t>
  </si>
  <si>
    <t xml:space="preserve">Within 60 days before arrival: no refund </t>
  </si>
  <si>
    <t>Prior to 60 days before arrival: down payment non refundable</t>
  </si>
  <si>
    <t xml:space="preserve">Downpayment </t>
  </si>
  <si>
    <t xml:space="preserve">Balance Due </t>
  </si>
  <si>
    <t>Meal options</t>
  </si>
  <si>
    <t>Breakfast   ($ 13-25)</t>
  </si>
  <si>
    <t>Dinner ( $ 20 -$ ++)</t>
  </si>
  <si>
    <t>Lunch ($ 12-$++)</t>
  </si>
  <si>
    <t>No off-site guests  ( would need to be discussed)</t>
  </si>
  <si>
    <t xml:space="preserve">Daniel &amp; Deborah, owner   </t>
  </si>
  <si>
    <t>The Barons WAGON / New 2017</t>
  </si>
  <si>
    <t>2 bunkbeds</t>
  </si>
  <si>
    <t>A real wagon with an outhouse</t>
  </si>
  <si>
    <t>limited AC / Heat,  small fridge</t>
  </si>
  <si>
    <t>Exclusive use / Site fee (  $ 1.000- $ 2.500) TBD</t>
  </si>
  <si>
    <t>THE CLUB (exclusive use, $ 250 -$ 2.500) TBD</t>
  </si>
  <si>
    <t>up to 27 guests</t>
  </si>
  <si>
    <t>up to 57 guests</t>
  </si>
  <si>
    <t xml:space="preserve">tax rate: </t>
  </si>
  <si>
    <t>The very best:</t>
  </si>
  <si>
    <t>Groups =15 or more  guests  requires a 3 night min stay on most weekends (Thu,Fr,Sat or Fr, Sat,Sun)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</si>
</sst>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/>
    <xf numFmtId="9" fontId="2" fillId="0" borderId="0" xfId="0" applyNumberFormat="1" applyFont="1"/>
    <xf numFmtId="0" fontId="8" fillId="0" borderId="1" xfId="0" applyFont="1" applyBorder="1"/>
    <xf numFmtId="0" fontId="8" fillId="0" borderId="0" xfId="0" applyFont="1" applyBorder="1"/>
    <xf numFmtId="0" fontId="0" fillId="0" borderId="0" xfId="0" applyBorder="1"/>
    <xf numFmtId="0" fontId="8" fillId="0" borderId="2" xfId="0" applyFont="1" applyBorder="1"/>
    <xf numFmtId="0" fontId="0" fillId="0" borderId="3" xfId="0" applyBorder="1"/>
    <xf numFmtId="0" fontId="0" fillId="0" borderId="0" xfId="0" applyFill="1"/>
    <xf numFmtId="0" fontId="2" fillId="0" borderId="4" xfId="0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9" xfId="0" applyBorder="1"/>
    <xf numFmtId="0" fontId="0" fillId="0" borderId="0" xfId="0" applyFill="1" applyBorder="1"/>
    <xf numFmtId="0" fontId="4" fillId="0" borderId="11" xfId="0" applyFont="1" applyBorder="1"/>
    <xf numFmtId="0" fontId="0" fillId="0" borderId="4" xfId="0" applyFill="1" applyBorder="1"/>
    <xf numFmtId="0" fontId="0" fillId="0" borderId="6" xfId="0" applyFill="1" applyBorder="1"/>
    <xf numFmtId="0" fontId="10" fillId="0" borderId="0" xfId="0" applyFont="1"/>
    <xf numFmtId="0" fontId="9" fillId="0" borderId="0" xfId="0" applyFont="1"/>
    <xf numFmtId="0" fontId="5" fillId="2" borderId="12" xfId="0" applyFont="1" applyFill="1" applyBorder="1"/>
    <xf numFmtId="0" fontId="10" fillId="0" borderId="13" xfId="0" applyFont="1" applyBorder="1"/>
    <xf numFmtId="0" fontId="11" fillId="0" borderId="15" xfId="0" applyFont="1" applyBorder="1"/>
    <xf numFmtId="0" fontId="11" fillId="0" borderId="16" xfId="0" applyFont="1" applyBorder="1"/>
    <xf numFmtId="0" fontId="12" fillId="0" borderId="1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8" xfId="0" applyFont="1" applyBorder="1"/>
    <xf numFmtId="0" fontId="8" fillId="0" borderId="9" xfId="0" applyFont="1" applyBorder="1"/>
    <xf numFmtId="0" fontId="3" fillId="0" borderId="0" xfId="2" applyAlignment="1" applyProtection="1"/>
    <xf numFmtId="0" fontId="0" fillId="0" borderId="17" xfId="0" applyBorder="1"/>
    <xf numFmtId="0" fontId="2" fillId="0" borderId="18" xfId="0" applyFont="1" applyBorder="1"/>
    <xf numFmtId="0" fontId="0" fillId="0" borderId="19" xfId="0" applyBorder="1"/>
    <xf numFmtId="0" fontId="2" fillId="0" borderId="5" xfId="0" applyFont="1" applyBorder="1"/>
    <xf numFmtId="0" fontId="9" fillId="0" borderId="0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11" xfId="0" applyFont="1" applyBorder="1"/>
    <xf numFmtId="0" fontId="2" fillId="0" borderId="0" xfId="0" applyFont="1" applyBorder="1"/>
    <xf numFmtId="1" fontId="0" fillId="0" borderId="0" xfId="0" applyNumberFormat="1"/>
    <xf numFmtId="1" fontId="0" fillId="3" borderId="0" xfId="0" applyNumberFormat="1" applyFill="1"/>
    <xf numFmtId="1" fontId="0" fillId="0" borderId="0" xfId="0" applyNumberFormat="1" applyFill="1" applyBorder="1"/>
    <xf numFmtId="1" fontId="2" fillId="3" borderId="8" xfId="0" applyNumberFormat="1" applyFont="1" applyFill="1" applyBorder="1"/>
    <xf numFmtId="1" fontId="2" fillId="0" borderId="7" xfId="0" applyNumberFormat="1" applyFont="1" applyFill="1" applyBorder="1"/>
    <xf numFmtId="0" fontId="7" fillId="0" borderId="7" xfId="0" applyFont="1" applyBorder="1" applyAlignment="1">
      <alignment horizontal="center"/>
    </xf>
    <xf numFmtId="1" fontId="0" fillId="0" borderId="4" xfId="0" applyNumberFormat="1" applyBorder="1"/>
    <xf numFmtId="0" fontId="11" fillId="3" borderId="8" xfId="0" applyFont="1" applyFill="1" applyBorder="1" applyAlignment="1">
      <alignment horizontal="center"/>
    </xf>
    <xf numFmtId="0" fontId="0" fillId="0" borderId="18" xfId="0" applyBorder="1"/>
    <xf numFmtId="0" fontId="2" fillId="0" borderId="14" xfId="0" applyFont="1" applyBorder="1"/>
    <xf numFmtId="0" fontId="0" fillId="0" borderId="20" xfId="0" applyBorder="1"/>
    <xf numFmtId="0" fontId="4" fillId="0" borderId="13" xfId="0" applyFont="1" applyBorder="1"/>
    <xf numFmtId="0" fontId="10" fillId="0" borderId="11" xfId="0" applyFont="1" applyBorder="1"/>
    <xf numFmtId="0" fontId="9" fillId="0" borderId="6" xfId="0" applyFont="1" applyBorder="1"/>
    <xf numFmtId="0" fontId="10" fillId="0" borderId="0" xfId="0" applyFont="1" applyBorder="1"/>
    <xf numFmtId="1" fontId="0" fillId="0" borderId="5" xfId="0" applyNumberFormat="1" applyBorder="1"/>
    <xf numFmtId="1" fontId="0" fillId="0" borderId="0" xfId="0" applyNumberFormat="1" applyBorder="1"/>
    <xf numFmtId="1" fontId="0" fillId="0" borderId="6" xfId="0" applyNumberFormat="1" applyBorder="1"/>
    <xf numFmtId="0" fontId="2" fillId="2" borderId="12" xfId="0" applyFont="1" applyFill="1" applyBorder="1"/>
    <xf numFmtId="0" fontId="9" fillId="0" borderId="13" xfId="0" applyFont="1" applyBorder="1"/>
    <xf numFmtId="0" fontId="9" fillId="0" borderId="11" xfId="0" applyFont="1" applyBorder="1"/>
    <xf numFmtId="2" fontId="2" fillId="0" borderId="9" xfId="0" applyNumberFormat="1" applyFont="1" applyBorder="1"/>
    <xf numFmtId="2" fontId="2" fillId="0" borderId="7" xfId="0" applyNumberFormat="1" applyFont="1" applyBorder="1"/>
    <xf numFmtId="2" fontId="2" fillId="0" borderId="10" xfId="0" applyNumberFormat="1" applyFont="1" applyBorder="1"/>
    <xf numFmtId="2" fontId="2" fillId="0" borderId="8" xfId="0" applyNumberFormat="1" applyFont="1" applyBorder="1"/>
    <xf numFmtId="2" fontId="2" fillId="0" borderId="0" xfId="0" applyNumberFormat="1" applyFont="1" applyBorder="1"/>
    <xf numFmtId="3" fontId="0" fillId="0" borderId="20" xfId="0" applyNumberFormat="1" applyBorder="1"/>
    <xf numFmtId="0" fontId="5" fillId="0" borderId="13" xfId="0" applyFont="1" applyBorder="1"/>
    <xf numFmtId="0" fontId="2" fillId="0" borderId="6" xfId="0" applyFont="1" applyBorder="1"/>
    <xf numFmtId="0" fontId="7" fillId="0" borderId="14" xfId="0" applyFont="1" applyBorder="1"/>
    <xf numFmtId="0" fontId="9" fillId="0" borderId="20" xfId="0" applyFont="1" applyBorder="1"/>
    <xf numFmtId="0" fontId="9" fillId="0" borderId="17" xfId="0" applyFont="1" applyBorder="1"/>
    <xf numFmtId="0" fontId="2" fillId="0" borderId="19" xfId="0" applyFont="1" applyBorder="1"/>
    <xf numFmtId="1" fontId="3" fillId="0" borderId="0" xfId="2" applyNumberFormat="1" applyAlignment="1" applyProtection="1"/>
    <xf numFmtId="0" fontId="2" fillId="0" borderId="0" xfId="0" applyFont="1" applyBorder="1" applyAlignment="1">
      <alignment horizontal="right"/>
    </xf>
    <xf numFmtId="0" fontId="2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4" borderId="8" xfId="0" applyFill="1" applyBorder="1" applyProtection="1">
      <protection locked="0"/>
    </xf>
    <xf numFmtId="0" fontId="2" fillId="4" borderId="9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0" fontId="2" fillId="4" borderId="10" xfId="0" applyFont="1" applyFill="1" applyBorder="1" applyProtection="1">
      <protection locked="0"/>
    </xf>
    <xf numFmtId="0" fontId="4" fillId="0" borderId="0" xfId="0" applyFont="1" applyBorder="1"/>
    <xf numFmtId="0" fontId="2" fillId="0" borderId="12" xfId="0" applyFont="1" applyBorder="1"/>
    <xf numFmtId="0" fontId="1" fillId="0" borderId="0" xfId="0" applyFont="1" applyFill="1"/>
    <xf numFmtId="0" fontId="11" fillId="0" borderId="0" xfId="0" applyFont="1" applyFill="1" applyBorder="1"/>
    <xf numFmtId="37" fontId="2" fillId="0" borderId="0" xfId="1" applyNumberFormat="1" applyFont="1" applyFill="1" applyBorder="1" applyProtection="1">
      <protection locked="0"/>
    </xf>
    <xf numFmtId="0" fontId="1" fillId="0" borderId="0" xfId="0" applyFont="1"/>
    <xf numFmtId="0" fontId="1" fillId="0" borderId="0" xfId="0" applyFont="1" applyBorder="1"/>
    <xf numFmtId="0" fontId="1" fillId="0" borderId="19" xfId="0" applyFont="1" applyBorder="1"/>
    <xf numFmtId="0" fontId="0" fillId="0" borderId="22" xfId="0" applyBorder="1"/>
    <xf numFmtId="0" fontId="2" fillId="7" borderId="22" xfId="0" applyFont="1" applyFill="1" applyBorder="1" applyProtection="1">
      <protection locked="0"/>
    </xf>
    <xf numFmtId="0" fontId="2" fillId="0" borderId="22" xfId="0" applyFont="1" applyBorder="1"/>
    <xf numFmtId="1" fontId="0" fillId="0" borderId="22" xfId="0" applyNumberFormat="1" applyBorder="1"/>
    <xf numFmtId="2" fontId="2" fillId="0" borderId="22" xfId="0" applyNumberFormat="1" applyFont="1" applyBorder="1"/>
    <xf numFmtId="0" fontId="2" fillId="4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4" borderId="22" xfId="0" applyFont="1" applyFill="1" applyBorder="1" applyProtection="1">
      <protection locked="0"/>
    </xf>
    <xf numFmtId="0" fontId="0" fillId="0" borderId="22" xfId="0" applyFill="1" applyBorder="1"/>
    <xf numFmtId="3" fontId="0" fillId="0" borderId="22" xfId="0" applyNumberFormat="1" applyFill="1" applyBorder="1"/>
    <xf numFmtId="0" fontId="0" fillId="0" borderId="23" xfId="0" applyBorder="1"/>
    <xf numFmtId="0" fontId="2" fillId="4" borderId="23" xfId="0" applyFont="1" applyFill="1" applyBorder="1" applyProtection="1">
      <protection locked="0"/>
    </xf>
    <xf numFmtId="0" fontId="2" fillId="0" borderId="23" xfId="0" applyFont="1" applyBorder="1"/>
    <xf numFmtId="1" fontId="0" fillId="0" borderId="23" xfId="0" applyNumberFormat="1" applyBorder="1"/>
    <xf numFmtId="2" fontId="2" fillId="0" borderId="24" xfId="0" applyNumberFormat="1" applyFont="1" applyBorder="1"/>
    <xf numFmtId="0" fontId="0" fillId="0" borderId="25" xfId="0" applyFill="1" applyBorder="1"/>
    <xf numFmtId="3" fontId="0" fillId="0" borderId="25" xfId="0" applyNumberFormat="1" applyFill="1" applyBorder="1"/>
    <xf numFmtId="4" fontId="0" fillId="0" borderId="26" xfId="0" applyNumberFormat="1" applyFill="1" applyBorder="1" applyAlignment="1">
      <alignment horizontal="right"/>
    </xf>
    <xf numFmtId="0" fontId="0" fillId="0" borderId="27" xfId="0" applyBorder="1"/>
    <xf numFmtId="0" fontId="0" fillId="0" borderId="28" xfId="0" applyFill="1" applyBorder="1"/>
    <xf numFmtId="0" fontId="2" fillId="0" borderId="18" xfId="0" applyFont="1" applyFill="1" applyBorder="1"/>
    <xf numFmtId="0" fontId="4" fillId="0" borderId="14" xfId="0" applyFont="1" applyBorder="1"/>
    <xf numFmtId="0" fontId="1" fillId="0" borderId="6" xfId="0" applyFont="1" applyBorder="1"/>
    <xf numFmtId="4" fontId="0" fillId="0" borderId="29" xfId="0" applyNumberFormat="1" applyFill="1" applyBorder="1" applyAlignment="1">
      <alignment horizontal="right"/>
    </xf>
    <xf numFmtId="0" fontId="2" fillId="0" borderId="6" xfId="0" applyFont="1" applyFill="1" applyBorder="1" applyProtection="1">
      <protection locked="0"/>
    </xf>
    <xf numFmtId="2" fontId="2" fillId="0" borderId="19" xfId="0" applyNumberFormat="1" applyFont="1" applyBorder="1"/>
    <xf numFmtId="0" fontId="0" fillId="0" borderId="0" xfId="0" applyBorder="1" applyProtection="1">
      <protection locked="0"/>
    </xf>
    <xf numFmtId="0" fontId="0" fillId="0" borderId="22" xfId="0" applyFill="1" applyBorder="1" applyProtection="1">
      <protection locked="0"/>
    </xf>
    <xf numFmtId="0" fontId="2" fillId="0" borderId="22" xfId="0" applyFont="1" applyFill="1" applyBorder="1"/>
    <xf numFmtId="0" fontId="0" fillId="0" borderId="30" xfId="0" applyBorder="1"/>
    <xf numFmtId="0" fontId="2" fillId="0" borderId="30" xfId="0" applyFont="1" applyFill="1" applyBorder="1" applyProtection="1">
      <protection locked="0"/>
    </xf>
    <xf numFmtId="0" fontId="2" fillId="0" borderId="30" xfId="0" applyFont="1" applyBorder="1"/>
    <xf numFmtId="1" fontId="0" fillId="0" borderId="30" xfId="0" applyNumberFormat="1" applyBorder="1"/>
    <xf numFmtId="0" fontId="0" fillId="0" borderId="8" xfId="0" applyFill="1" applyBorder="1"/>
    <xf numFmtId="0" fontId="0" fillId="0" borderId="5" xfId="0" applyFill="1" applyBorder="1" applyProtection="1">
      <protection locked="0"/>
    </xf>
    <xf numFmtId="0" fontId="2" fillId="0" borderId="6" xfId="0" applyFont="1" applyBorder="1" applyProtection="1">
      <protection locked="0"/>
    </xf>
    <xf numFmtId="0" fontId="1" fillId="0" borderId="11" xfId="0" applyFont="1" applyBorder="1"/>
    <xf numFmtId="0" fontId="2" fillId="2" borderId="18" xfId="0" applyFont="1" applyFill="1" applyBorder="1"/>
    <xf numFmtId="2" fontId="2" fillId="0" borderId="29" xfId="0" applyNumberFormat="1" applyFont="1" applyBorder="1"/>
    <xf numFmtId="0" fontId="2" fillId="0" borderId="11" xfId="0" applyFont="1" applyFill="1" applyBorder="1"/>
    <xf numFmtId="0" fontId="2" fillId="5" borderId="7" xfId="0" applyFont="1" applyFill="1" applyBorder="1"/>
    <xf numFmtId="0" fontId="2" fillId="0" borderId="22" xfId="0" applyFont="1" applyBorder="1" applyProtection="1">
      <protection locked="0"/>
    </xf>
    <xf numFmtId="0" fontId="2" fillId="5" borderId="22" xfId="0" applyFont="1" applyFill="1" applyBorder="1"/>
    <xf numFmtId="0" fontId="2" fillId="0" borderId="12" xfId="0" applyFont="1" applyFill="1" applyBorder="1"/>
    <xf numFmtId="0" fontId="11" fillId="3" borderId="9" xfId="0" applyFont="1" applyFill="1" applyBorder="1"/>
    <xf numFmtId="1" fontId="0" fillId="8" borderId="0" xfId="0" applyNumberFormat="1" applyFill="1" applyBorder="1"/>
    <xf numFmtId="0" fontId="5" fillId="0" borderId="9" xfId="0" applyFont="1" applyBorder="1"/>
    <xf numFmtId="0" fontId="12" fillId="0" borderId="0" xfId="0" applyFont="1"/>
    <xf numFmtId="0" fontId="11" fillId="0" borderId="9" xfId="0" applyFont="1" applyBorder="1"/>
    <xf numFmtId="37" fontId="11" fillId="3" borderId="9" xfId="1" applyNumberFormat="1" applyFont="1" applyFill="1" applyBorder="1" applyProtection="1">
      <protection locked="0"/>
    </xf>
    <xf numFmtId="37" fontId="11" fillId="3" borderId="9" xfId="1" applyNumberFormat="1" applyFont="1" applyFill="1" applyBorder="1"/>
    <xf numFmtId="1" fontId="11" fillId="8" borderId="4" xfId="0" applyNumberFormat="1" applyFont="1" applyFill="1" applyBorder="1"/>
    <xf numFmtId="164" fontId="11" fillId="3" borderId="9" xfId="1" applyNumberFormat="1" applyFont="1" applyFill="1" applyBorder="1"/>
    <xf numFmtId="0" fontId="8" fillId="0" borderId="12" xfId="0" applyFont="1" applyFill="1" applyBorder="1"/>
    <xf numFmtId="0" fontId="8" fillId="0" borderId="4" xfId="0" applyFont="1" applyFill="1" applyBorder="1"/>
    <xf numFmtId="0" fontId="3" fillId="0" borderId="0" xfId="2" applyBorder="1" applyAlignment="1" applyProtection="1"/>
    <xf numFmtId="0" fontId="5" fillId="9" borderId="12" xfId="0" applyFont="1" applyFill="1" applyBorder="1"/>
    <xf numFmtId="0" fontId="7" fillId="9" borderId="12" xfId="0" applyFont="1" applyFill="1" applyBorder="1"/>
    <xf numFmtId="0" fontId="2" fillId="9" borderId="18" xfId="0" applyFont="1" applyFill="1" applyBorder="1"/>
    <xf numFmtId="0" fontId="0" fillId="9" borderId="4" xfId="0" applyFill="1" applyBorder="1"/>
    <xf numFmtId="0" fontId="2" fillId="9" borderId="12" xfId="0" applyFont="1" applyFill="1" applyBorder="1"/>
    <xf numFmtId="0" fontId="2" fillId="9" borderId="14" xfId="0" applyFont="1" applyFill="1" applyBorder="1"/>
    <xf numFmtId="0" fontId="2" fillId="9" borderId="5" xfId="0" applyFont="1" applyFill="1" applyBorder="1"/>
    <xf numFmtId="0" fontId="5" fillId="9" borderId="0" xfId="0" applyFont="1" applyFill="1"/>
    <xf numFmtId="0" fontId="2" fillId="9" borderId="0" xfId="0" applyFont="1" applyFill="1"/>
    <xf numFmtId="0" fontId="2" fillId="9" borderId="9" xfId="0" applyFont="1" applyFill="1" applyBorder="1"/>
    <xf numFmtId="0" fontId="2" fillId="0" borderId="21" xfId="0" applyFont="1" applyBorder="1" applyAlignment="1">
      <alignment horizontal="right"/>
    </xf>
    <xf numFmtId="10" fontId="2" fillId="0" borderId="27" xfId="3" applyNumberFormat="1" applyFont="1" applyBorder="1" applyAlignment="1">
      <alignment horizontal="center"/>
    </xf>
    <xf numFmtId="0" fontId="5" fillId="10" borderId="14" xfId="0" applyFont="1" applyFill="1" applyBorder="1"/>
    <xf numFmtId="2" fontId="2" fillId="0" borderId="17" xfId="0" applyNumberFormat="1" applyFont="1" applyBorder="1"/>
    <xf numFmtId="0" fontId="5" fillId="10" borderId="13" xfId="0" applyFont="1" applyFill="1" applyBorder="1"/>
    <xf numFmtId="2" fontId="2" fillId="0" borderId="29" xfId="0" applyNumberFormat="1" applyFont="1" applyFill="1" applyBorder="1"/>
    <xf numFmtId="2" fontId="2" fillId="0" borderId="31" xfId="0" applyNumberFormat="1" applyFont="1" applyBorder="1"/>
    <xf numFmtId="0" fontId="2" fillId="0" borderId="17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9" borderId="9" xfId="0" applyFill="1" applyBorder="1"/>
    <xf numFmtId="0" fontId="5" fillId="5" borderId="12" xfId="0" applyFont="1" applyFill="1" applyBorder="1"/>
    <xf numFmtId="1" fontId="1" fillId="0" borderId="0" xfId="0" applyNumberFormat="1" applyFont="1" applyAlignment="1">
      <alignment horizontal="center"/>
    </xf>
    <xf numFmtId="1" fontId="0" fillId="0" borderId="20" xfId="0" applyNumberFormat="1" applyBorder="1"/>
    <xf numFmtId="1" fontId="0" fillId="0" borderId="19" xfId="0" applyNumberFormat="1" applyBorder="1"/>
    <xf numFmtId="0" fontId="2" fillId="6" borderId="14" xfId="0" applyFont="1" applyFill="1" applyBorder="1" applyProtection="1">
      <protection locked="0"/>
    </xf>
    <xf numFmtId="0" fontId="2" fillId="6" borderId="5" xfId="0" applyFont="1" applyFill="1" applyBorder="1"/>
    <xf numFmtId="9" fontId="2" fillId="6" borderId="5" xfId="3" applyFont="1" applyFill="1" applyBorder="1"/>
    <xf numFmtId="1" fontId="2" fillId="6" borderId="5" xfId="0" applyNumberFormat="1" applyFont="1" applyFill="1" applyBorder="1"/>
    <xf numFmtId="1" fontId="0" fillId="6" borderId="20" xfId="0" applyNumberFormat="1" applyFill="1" applyBorder="1"/>
    <xf numFmtId="0" fontId="2" fillId="6" borderId="11" xfId="0" applyFont="1" applyFill="1" applyBorder="1" applyProtection="1">
      <protection locked="0"/>
    </xf>
    <xf numFmtId="0" fontId="2" fillId="6" borderId="6" xfId="0" applyFont="1" applyFill="1" applyBorder="1"/>
    <xf numFmtId="1" fontId="2" fillId="6" borderId="6" xfId="0" applyNumberFormat="1" applyFont="1" applyFill="1" applyBorder="1"/>
    <xf numFmtId="1" fontId="0" fillId="6" borderId="19" xfId="0" applyNumberFormat="1" applyFill="1" applyBorder="1"/>
    <xf numFmtId="1" fontId="2" fillId="6" borderId="9" xfId="0" applyNumberFormat="1" applyFont="1" applyFill="1" applyBorder="1"/>
    <xf numFmtId="0" fontId="7" fillId="0" borderId="8" xfId="0" applyFont="1" applyBorder="1"/>
    <xf numFmtId="0" fontId="7" fillId="0" borderId="7" xfId="0" applyFont="1" applyBorder="1"/>
    <xf numFmtId="0" fontId="7" fillId="0" borderId="10" xfId="0" applyFont="1" applyBorder="1"/>
    <xf numFmtId="0" fontId="2" fillId="0" borderId="5" xfId="0" applyFont="1" applyBorder="1" applyProtection="1">
      <protection locked="0"/>
    </xf>
    <xf numFmtId="1" fontId="2" fillId="0" borderId="13" xfId="0" applyNumberFormat="1" applyFont="1" applyBorder="1"/>
    <xf numFmtId="1" fontId="0" fillId="0" borderId="17" xfId="0" applyNumberFormat="1" applyBorder="1"/>
    <xf numFmtId="1" fontId="2" fillId="0" borderId="11" xfId="0" applyNumberFormat="1" applyFont="1" applyBorder="1"/>
    <xf numFmtId="1" fontId="2" fillId="0" borderId="9" xfId="0" applyNumberFormat="1" applyFont="1" applyBorder="1"/>
    <xf numFmtId="0" fontId="2" fillId="9" borderId="11" xfId="0" applyFont="1" applyFill="1" applyBorder="1"/>
    <xf numFmtId="0" fontId="2" fillId="9" borderId="6" xfId="0" applyFont="1" applyFill="1" applyBorder="1"/>
    <xf numFmtId="0" fontId="5" fillId="11" borderId="0" xfId="0" applyFont="1" applyFill="1"/>
    <xf numFmtId="0" fontId="0" fillId="11" borderId="0" xfId="0" applyFill="1"/>
    <xf numFmtId="3" fontId="0" fillId="11" borderId="0" xfId="0" applyNumberFormat="1" applyFill="1"/>
    <xf numFmtId="0" fontId="0" fillId="11" borderId="0" xfId="0" applyFill="1" applyProtection="1">
      <protection locked="0"/>
    </xf>
    <xf numFmtId="1" fontId="0" fillId="11" borderId="0" xfId="0" applyNumberFormat="1" applyFill="1"/>
    <xf numFmtId="0" fontId="5" fillId="12" borderId="0" xfId="0" applyFont="1" applyFill="1"/>
    <xf numFmtId="0" fontId="0" fillId="12" borderId="0" xfId="0" applyFill="1"/>
    <xf numFmtId="0" fontId="14" fillId="0" borderId="0" xfId="0" applyFont="1" applyAlignment="1">
      <alignment vertical="center"/>
    </xf>
    <xf numFmtId="0" fontId="3" fillId="0" borderId="0" xfId="2" applyAlignment="1" applyProtection="1">
      <alignment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258155</xdr:colOff>
      <xdr:row>0</xdr:row>
      <xdr:rowOff>17929</xdr:rowOff>
    </xdr:from>
    <xdr:to>
      <xdr:col>3</xdr:col>
      <xdr:colOff>1272989</xdr:colOff>
      <xdr:row>5</xdr:row>
      <xdr:rowOff>229241</xdr:rowOff>
    </xdr:to>
    <xdr:pic>
      <xdr:nvPicPr>
        <xdr:cNvPr id="1044" name="Picture 1" descr="BC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3449" y="17929"/>
          <a:ext cx="2718128" cy="1317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cm265@sunbeltrentals.com" TargetMode="External"/><Relationship Id="rId1" Type="http://schemas.openxmlformats.org/officeDocument/2006/relationships/hyperlink" Target="mailto:Daniel@baronscreekside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topLeftCell="A4" zoomScale="85" workbookViewId="0">
      <selection activeCell="C65" sqref="C65"/>
    </sheetView>
  </sheetViews>
  <sheetFormatPr defaultRowHeight="14.15" x14ac:dyDescent="0.35"/>
  <cols>
    <col min="1" max="1" width="17.07421875" style="4" customWidth="1"/>
    <col min="2" max="2" width="20.765625" customWidth="1"/>
    <col min="3" max="3" width="24.765625" customWidth="1"/>
    <col min="4" max="4" width="21.23046875" customWidth="1"/>
    <col min="5" max="5" width="7.4609375" customWidth="1"/>
    <col min="6" max="6" width="9.4609375" style="82" customWidth="1"/>
    <col min="7" max="7" width="9" customWidth="1"/>
    <col min="8" max="8" width="10" style="46" customWidth="1"/>
    <col min="9" max="9" width="11.84375" style="46" customWidth="1"/>
    <col min="10" max="10" width="9.53515625" customWidth="1"/>
  </cols>
  <sheetData>
    <row r="1" spans="1:10" ht="17.600000000000001" x14ac:dyDescent="0.4">
      <c r="A1" s="29" t="s">
        <v>36</v>
      </c>
      <c r="B1" s="30"/>
      <c r="C1" s="31"/>
      <c r="D1" s="10"/>
      <c r="F1" s="81"/>
      <c r="G1" s="13"/>
    </row>
    <row r="2" spans="1:10" ht="15.45" x14ac:dyDescent="0.4">
      <c r="A2" s="8">
        <v>2019</v>
      </c>
      <c r="B2" s="9"/>
      <c r="C2" s="10"/>
      <c r="D2" s="155"/>
      <c r="F2" s="81"/>
      <c r="G2" s="94"/>
    </row>
    <row r="3" spans="1:10" ht="15.9" thickBot="1" x14ac:dyDescent="0.45">
      <c r="A3" s="11" t="s">
        <v>0</v>
      </c>
      <c r="B3" s="97"/>
      <c r="C3" s="12"/>
      <c r="D3" s="10"/>
    </row>
    <row r="4" spans="1:10" ht="15.9" thickBot="1" x14ac:dyDescent="0.45">
      <c r="A4" s="6" t="s">
        <v>23</v>
      </c>
      <c r="B4" s="35"/>
    </row>
    <row r="5" spans="1:10" ht="22.5" customHeight="1" thickBot="1" x14ac:dyDescent="0.45">
      <c r="A5" s="4" t="s">
        <v>42</v>
      </c>
      <c r="B5" s="208"/>
      <c r="G5" s="53">
        <v>1</v>
      </c>
      <c r="H5" s="47"/>
      <c r="I5" s="49" t="s">
        <v>35</v>
      </c>
      <c r="J5" s="97" t="s">
        <v>82</v>
      </c>
    </row>
    <row r="6" spans="1:10" ht="22.5" customHeight="1" thickBot="1" x14ac:dyDescent="0.4">
      <c r="A6" s="4" t="s">
        <v>75</v>
      </c>
      <c r="B6" s="207"/>
      <c r="E6" s="18" t="s">
        <v>6</v>
      </c>
      <c r="F6" s="83" t="s">
        <v>2</v>
      </c>
      <c r="G6" s="51" t="s">
        <v>12</v>
      </c>
      <c r="H6" s="145" t="s">
        <v>33</v>
      </c>
      <c r="I6" s="50" t="s">
        <v>34</v>
      </c>
      <c r="J6" s="97" t="s">
        <v>83</v>
      </c>
    </row>
    <row r="7" spans="1:10" ht="15" customHeight="1" thickBot="1" x14ac:dyDescent="0.4">
      <c r="B7" s="36"/>
      <c r="E7" s="18"/>
      <c r="F7" s="83"/>
      <c r="G7" s="51"/>
      <c r="H7" s="48"/>
      <c r="I7" s="50"/>
    </row>
    <row r="8" spans="1:10" ht="14.6" thickBot="1" x14ac:dyDescent="0.4">
      <c r="A8" s="168" t="s">
        <v>65</v>
      </c>
      <c r="B8" s="27" t="s">
        <v>72</v>
      </c>
      <c r="C8" s="14" t="s">
        <v>1</v>
      </c>
      <c r="D8" s="54"/>
      <c r="E8" s="34">
        <v>2</v>
      </c>
      <c r="F8" s="88">
        <v>199</v>
      </c>
      <c r="G8" s="34">
        <f>$G$5*F8</f>
        <v>199</v>
      </c>
      <c r="H8" s="61">
        <f>0.13*G8</f>
        <v>25.87</v>
      </c>
      <c r="I8" s="70">
        <f>G8+H8</f>
        <v>224.87</v>
      </c>
      <c r="J8" s="97" t="s">
        <v>80</v>
      </c>
    </row>
    <row r="9" spans="1:10" x14ac:dyDescent="0.35">
      <c r="A9" s="28" t="s">
        <v>19</v>
      </c>
      <c r="B9" s="65"/>
      <c r="C9" s="10" t="s">
        <v>11</v>
      </c>
      <c r="D9" s="10" t="s">
        <v>14</v>
      </c>
      <c r="E9" s="108">
        <v>2</v>
      </c>
      <c r="F9" s="108">
        <f>30*E9</f>
        <v>60</v>
      </c>
      <c r="G9" s="108">
        <f>F9*$G$5</f>
        <v>60</v>
      </c>
      <c r="H9" s="109">
        <f>0.13*G9</f>
        <v>7.8000000000000007</v>
      </c>
      <c r="I9" s="123">
        <f>G9+H9</f>
        <v>67.8</v>
      </c>
      <c r="J9" s="1"/>
    </row>
    <row r="10" spans="1:10" ht="14.6" thickBot="1" x14ac:dyDescent="0.4">
      <c r="A10" s="58" t="s">
        <v>20</v>
      </c>
      <c r="B10" s="66"/>
      <c r="C10" s="16"/>
      <c r="D10" s="122"/>
      <c r="E10" s="24"/>
      <c r="F10" s="124"/>
      <c r="G10" s="74"/>
      <c r="H10" s="63"/>
      <c r="I10" s="125"/>
    </row>
    <row r="11" spans="1:10" ht="13.2" customHeight="1" thickBot="1" x14ac:dyDescent="0.4">
      <c r="A11" s="28"/>
      <c r="B11" s="41"/>
      <c r="C11" s="10"/>
      <c r="D11" s="10"/>
      <c r="E11" s="21"/>
      <c r="F11" s="86"/>
      <c r="G11" s="45"/>
      <c r="H11" s="62"/>
      <c r="I11" s="169"/>
      <c r="J11" s="97" t="s">
        <v>80</v>
      </c>
    </row>
    <row r="12" spans="1:10" ht="14.6" thickBot="1" x14ac:dyDescent="0.4">
      <c r="A12" s="170" t="s">
        <v>65</v>
      </c>
      <c r="B12" s="27" t="s">
        <v>73</v>
      </c>
      <c r="C12" s="14" t="s">
        <v>15</v>
      </c>
      <c r="D12" s="15"/>
      <c r="E12" s="102">
        <v>2</v>
      </c>
      <c r="F12" s="107">
        <v>229</v>
      </c>
      <c r="G12" s="102">
        <f>$G$5*F12</f>
        <v>229</v>
      </c>
      <c r="H12" s="103">
        <f>0.13*G12</f>
        <v>29.77</v>
      </c>
      <c r="I12" s="138">
        <f>G12+H12</f>
        <v>258.77</v>
      </c>
    </row>
    <row r="13" spans="1:10" x14ac:dyDescent="0.35">
      <c r="A13" s="28" t="s">
        <v>19</v>
      </c>
      <c r="B13" s="41"/>
      <c r="C13" s="10" t="s">
        <v>16</v>
      </c>
      <c r="D13" s="126" t="s">
        <v>14</v>
      </c>
      <c r="E13" s="108">
        <v>2</v>
      </c>
      <c r="F13" s="127">
        <f>30*E13</f>
        <v>60</v>
      </c>
      <c r="G13" s="128">
        <f>$G$5*F13</f>
        <v>60</v>
      </c>
      <c r="H13" s="109">
        <f>0.13*G13</f>
        <v>7.8000000000000007</v>
      </c>
      <c r="I13" s="171">
        <f>G13+H13</f>
        <v>67.8</v>
      </c>
    </row>
    <row r="14" spans="1:10" ht="14.25" customHeight="1" thickBot="1" x14ac:dyDescent="0.4">
      <c r="A14" s="58" t="s">
        <v>20</v>
      </c>
      <c r="B14" s="59"/>
      <c r="C14" s="16"/>
      <c r="D14" s="16"/>
      <c r="E14" s="129"/>
      <c r="F14" s="130"/>
      <c r="G14" s="131"/>
      <c r="H14" s="132"/>
      <c r="I14" s="172"/>
    </row>
    <row r="15" spans="1:10" ht="28.85" customHeight="1" thickBot="1" x14ac:dyDescent="0.4">
      <c r="A15" s="25"/>
      <c r="B15" s="26"/>
      <c r="E15" s="10"/>
      <c r="F15" s="86"/>
      <c r="G15" s="45"/>
      <c r="H15" s="62"/>
      <c r="I15" s="71"/>
    </row>
    <row r="16" spans="1:10" ht="14.6" thickBot="1" x14ac:dyDescent="0.4">
      <c r="A16" s="27" t="s">
        <v>3</v>
      </c>
      <c r="B16" s="64"/>
      <c r="C16" s="14" t="s">
        <v>4</v>
      </c>
      <c r="D16" s="23"/>
      <c r="E16" s="20">
        <v>2</v>
      </c>
      <c r="F16" s="84">
        <v>239</v>
      </c>
      <c r="G16" s="19">
        <f>$G$5*F16</f>
        <v>239</v>
      </c>
      <c r="H16" s="52">
        <f>0.13*G16</f>
        <v>31.07</v>
      </c>
      <c r="I16" s="67">
        <f>G16+H16</f>
        <v>270.07</v>
      </c>
      <c r="J16" s="97" t="s">
        <v>80</v>
      </c>
    </row>
    <row r="17" spans="1:10" ht="13.5" customHeight="1" x14ac:dyDescent="0.35">
      <c r="A17" s="57" t="s">
        <v>59</v>
      </c>
      <c r="B17" s="42"/>
      <c r="C17" s="45" t="s">
        <v>1</v>
      </c>
      <c r="D17" s="10"/>
      <c r="E17" s="133">
        <v>2</v>
      </c>
      <c r="F17" s="134">
        <f>30*E17</f>
        <v>60</v>
      </c>
      <c r="G17" s="34">
        <f>$G$5*F17</f>
        <v>60</v>
      </c>
      <c r="H17" s="72">
        <f>0.13*G17</f>
        <v>7.8000000000000007</v>
      </c>
      <c r="I17" s="70">
        <f>G17+H17</f>
        <v>67.8</v>
      </c>
    </row>
    <row r="18" spans="1:10" ht="14.6" thickBot="1" x14ac:dyDescent="0.4">
      <c r="A18" s="22" t="s">
        <v>60</v>
      </c>
      <c r="B18" s="44"/>
      <c r="C18" s="16" t="s">
        <v>13</v>
      </c>
      <c r="D18" s="99" t="s">
        <v>14</v>
      </c>
      <c r="E18" s="119">
        <v>2</v>
      </c>
      <c r="F18" s="115">
        <f>30*E18</f>
        <v>60</v>
      </c>
      <c r="G18" s="115">
        <f>F18*$G$5</f>
        <v>60</v>
      </c>
      <c r="H18" s="116">
        <f>0.13*G18</f>
        <v>7.8000000000000007</v>
      </c>
      <c r="I18" s="117">
        <f>G18+H18</f>
        <v>67.8</v>
      </c>
    </row>
    <row r="19" spans="1:10" ht="21" customHeight="1" thickBot="1" x14ac:dyDescent="0.4">
      <c r="A19" s="25"/>
      <c r="B19" s="1"/>
      <c r="C19" s="10"/>
      <c r="D19" s="10"/>
      <c r="E19" s="10"/>
      <c r="F19" s="86"/>
      <c r="G19" s="45"/>
      <c r="H19" s="62"/>
      <c r="I19" s="71"/>
    </row>
    <row r="20" spans="1:10" ht="14.6" thickBot="1" x14ac:dyDescent="0.4">
      <c r="A20" s="27" t="s">
        <v>5</v>
      </c>
      <c r="B20" s="137"/>
      <c r="C20" s="10"/>
      <c r="D20" s="10"/>
      <c r="E20" s="10"/>
      <c r="F20" s="86"/>
      <c r="G20" s="45"/>
      <c r="H20" s="62"/>
      <c r="I20" s="71"/>
    </row>
    <row r="21" spans="1:10" ht="14.6" thickBot="1" x14ac:dyDescent="0.4">
      <c r="A21" s="75" t="s">
        <v>30</v>
      </c>
      <c r="B21" s="76"/>
      <c r="C21" s="93" t="str">
        <f>C16</f>
        <v>1 Kingbed</v>
      </c>
      <c r="D21" s="120" t="s">
        <v>38</v>
      </c>
      <c r="E21" s="118">
        <v>2</v>
      </c>
      <c r="F21" s="107">
        <v>239</v>
      </c>
      <c r="G21" s="102">
        <f t="shared" ref="G21:G27" si="0">$G$5*F21</f>
        <v>239</v>
      </c>
      <c r="H21" s="103">
        <f t="shared" ref="H21:H27" si="1">0.13*G21</f>
        <v>31.07</v>
      </c>
      <c r="I21" s="104">
        <f t="shared" ref="I21:I27" si="2">G21+H21</f>
        <v>270.07</v>
      </c>
      <c r="J21" s="97" t="s">
        <v>81</v>
      </c>
    </row>
    <row r="22" spans="1:10" ht="14.6" thickBot="1" x14ac:dyDescent="0.4">
      <c r="A22" s="28" t="s">
        <v>21</v>
      </c>
      <c r="B22" s="77"/>
      <c r="C22" s="45" t="str">
        <f>C21</f>
        <v>1 Kingbed</v>
      </c>
      <c r="D22" s="43" t="s">
        <v>7</v>
      </c>
      <c r="E22" s="17">
        <v>2</v>
      </c>
      <c r="F22" s="107">
        <v>239</v>
      </c>
      <c r="G22" s="33">
        <f t="shared" si="0"/>
        <v>239</v>
      </c>
      <c r="H22" s="62">
        <f t="shared" si="1"/>
        <v>31.07</v>
      </c>
      <c r="I22" s="68">
        <f t="shared" si="2"/>
        <v>270.07</v>
      </c>
      <c r="J22" s="97" t="s">
        <v>81</v>
      </c>
    </row>
    <row r="23" spans="1:10" ht="14.6" thickBot="1" x14ac:dyDescent="0.4">
      <c r="A23" s="28" t="s">
        <v>31</v>
      </c>
      <c r="B23" s="77"/>
      <c r="C23" s="14" t="s">
        <v>4</v>
      </c>
      <c r="D23" s="38" t="s">
        <v>17</v>
      </c>
      <c r="E23" s="20">
        <v>2</v>
      </c>
      <c r="F23" s="107">
        <v>239</v>
      </c>
      <c r="G23" s="19">
        <f t="shared" si="0"/>
        <v>239</v>
      </c>
      <c r="H23" s="52">
        <f t="shared" si="1"/>
        <v>31.07</v>
      </c>
      <c r="I23" s="67">
        <f t="shared" si="2"/>
        <v>270.07</v>
      </c>
      <c r="J23" s="97" t="s">
        <v>81</v>
      </c>
    </row>
    <row r="24" spans="1:10" ht="14.6" thickBot="1" x14ac:dyDescent="0.4">
      <c r="A24" s="73"/>
      <c r="B24" s="43"/>
      <c r="C24" s="14" t="s">
        <v>4</v>
      </c>
      <c r="D24" s="38" t="s">
        <v>32</v>
      </c>
      <c r="E24" s="54">
        <v>2</v>
      </c>
      <c r="F24" s="84">
        <v>249</v>
      </c>
      <c r="G24" s="19">
        <f t="shared" si="0"/>
        <v>249</v>
      </c>
      <c r="H24" s="52">
        <f t="shared" si="1"/>
        <v>32.370000000000005</v>
      </c>
      <c r="I24" s="67">
        <f t="shared" si="2"/>
        <v>281.37</v>
      </c>
      <c r="J24" s="97" t="s">
        <v>81</v>
      </c>
    </row>
    <row r="25" spans="1:10" ht="14.25" customHeight="1" thickBot="1" x14ac:dyDescent="0.4">
      <c r="A25" s="28"/>
      <c r="B25" s="43"/>
      <c r="C25" s="93" t="s">
        <v>4</v>
      </c>
      <c r="D25" s="38" t="s">
        <v>45</v>
      </c>
      <c r="E25" s="54">
        <v>2</v>
      </c>
      <c r="F25" s="84">
        <v>259</v>
      </c>
      <c r="G25" s="19">
        <f t="shared" si="0"/>
        <v>259</v>
      </c>
      <c r="H25" s="52">
        <f t="shared" si="1"/>
        <v>33.67</v>
      </c>
      <c r="I25" s="67">
        <f t="shared" si="2"/>
        <v>292.67</v>
      </c>
      <c r="J25" s="97" t="s">
        <v>81</v>
      </c>
    </row>
    <row r="26" spans="1:10" ht="14.6" thickBot="1" x14ac:dyDescent="0.4">
      <c r="A26" s="57"/>
      <c r="B26" s="37"/>
      <c r="C26" s="93" t="s">
        <v>4</v>
      </c>
      <c r="D26" s="38" t="s">
        <v>50</v>
      </c>
      <c r="E26" s="56">
        <v>2</v>
      </c>
      <c r="F26" s="88">
        <v>289</v>
      </c>
      <c r="G26" s="34">
        <f t="shared" si="0"/>
        <v>289</v>
      </c>
      <c r="H26" s="61">
        <f t="shared" si="1"/>
        <v>37.57</v>
      </c>
      <c r="I26" s="70">
        <f t="shared" si="2"/>
        <v>326.57</v>
      </c>
      <c r="J26" s="97" t="s">
        <v>81</v>
      </c>
    </row>
    <row r="27" spans="1:10" ht="14.25" customHeight="1" x14ac:dyDescent="0.35">
      <c r="A27" s="28"/>
      <c r="B27" s="173"/>
      <c r="C27" s="161" t="s">
        <v>52</v>
      </c>
      <c r="D27" s="162" t="s">
        <v>51</v>
      </c>
      <c r="E27" s="110">
        <v>2</v>
      </c>
      <c r="F27" s="111">
        <v>259</v>
      </c>
      <c r="G27" s="112">
        <f t="shared" si="0"/>
        <v>259</v>
      </c>
      <c r="H27" s="113">
        <f t="shared" si="1"/>
        <v>33.67</v>
      </c>
      <c r="I27" s="114">
        <f t="shared" si="2"/>
        <v>292.67</v>
      </c>
      <c r="J27" s="97" t="s">
        <v>80</v>
      </c>
    </row>
    <row r="28" spans="1:10" ht="14.25" customHeight="1" thickBot="1" x14ac:dyDescent="0.4">
      <c r="A28" s="28"/>
      <c r="B28" s="173"/>
      <c r="C28" s="198" t="s">
        <v>13</v>
      </c>
      <c r="D28" s="199"/>
      <c r="E28" s="115">
        <v>2</v>
      </c>
      <c r="F28" s="115">
        <f>30*E28</f>
        <v>60</v>
      </c>
      <c r="G28" s="115">
        <f>F28*$G$5</f>
        <v>60</v>
      </c>
      <c r="H28" s="116">
        <f>0.13*G28</f>
        <v>7.8000000000000007</v>
      </c>
      <c r="I28" s="117">
        <f>G28+H28</f>
        <v>67.8</v>
      </c>
      <c r="J28" s="97" t="s">
        <v>81</v>
      </c>
    </row>
    <row r="29" spans="1:10" ht="14.25" customHeight="1" thickBot="1" x14ac:dyDescent="0.4">
      <c r="A29" s="28"/>
      <c r="B29" s="173"/>
      <c r="C29" s="44" t="s">
        <v>4</v>
      </c>
      <c r="D29" s="78" t="s">
        <v>55</v>
      </c>
      <c r="E29" s="39">
        <v>2</v>
      </c>
      <c r="F29" s="91">
        <v>249</v>
      </c>
      <c r="G29" s="33">
        <f>$G$5*F29</f>
        <v>249</v>
      </c>
      <c r="H29" s="63">
        <f t="shared" ref="H29" si="3">0.13*G29</f>
        <v>32.370000000000005</v>
      </c>
      <c r="I29" s="69">
        <f t="shared" ref="I29" si="4">G29+H29</f>
        <v>281.37</v>
      </c>
      <c r="J29" s="97" t="s">
        <v>81</v>
      </c>
    </row>
    <row r="30" spans="1:10" ht="14.25" customHeight="1" thickBot="1" x14ac:dyDescent="0.4">
      <c r="A30" s="28"/>
      <c r="B30" s="173"/>
      <c r="C30" s="160" t="s">
        <v>4</v>
      </c>
      <c r="D30" s="158" t="s">
        <v>56</v>
      </c>
      <c r="E30" s="37">
        <v>2</v>
      </c>
      <c r="F30" s="87">
        <v>249</v>
      </c>
      <c r="G30" s="34">
        <f>$G$5*F30</f>
        <v>249</v>
      </c>
      <c r="H30" s="62">
        <f t="shared" ref="H30:H31" si="5">0.13*G30</f>
        <v>32.370000000000005</v>
      </c>
      <c r="I30" s="68">
        <f t="shared" ref="I30:I31" si="6">G30+H30</f>
        <v>281.37</v>
      </c>
      <c r="J30" s="97" t="s">
        <v>81</v>
      </c>
    </row>
    <row r="31" spans="1:10" ht="14.25" customHeight="1" thickBot="1" x14ac:dyDescent="0.4">
      <c r="A31" s="58"/>
      <c r="B31" s="174" t="s">
        <v>103</v>
      </c>
      <c r="C31" s="93" t="s">
        <v>4</v>
      </c>
      <c r="D31" s="38" t="s">
        <v>58</v>
      </c>
      <c r="E31" s="118">
        <v>2</v>
      </c>
      <c r="F31" s="101">
        <v>309</v>
      </c>
      <c r="G31" s="102">
        <f>$G$5*F31</f>
        <v>309</v>
      </c>
      <c r="H31" s="103">
        <f t="shared" si="5"/>
        <v>40.17</v>
      </c>
      <c r="I31" s="104">
        <f t="shared" si="6"/>
        <v>349.17</v>
      </c>
      <c r="J31" s="97" t="s">
        <v>81</v>
      </c>
    </row>
    <row r="32" spans="1:10" ht="23.4" customHeight="1" thickBot="1" x14ac:dyDescent="0.4">
      <c r="A32" s="60"/>
      <c r="B32" s="80"/>
      <c r="C32" s="45"/>
      <c r="D32" s="45"/>
      <c r="E32" s="10"/>
      <c r="F32" s="86"/>
      <c r="G32" s="45"/>
      <c r="H32" s="62"/>
      <c r="I32" s="71"/>
    </row>
    <row r="33" spans="1:10" ht="13.5" customHeight="1" thickBot="1" x14ac:dyDescent="0.4">
      <c r="A33" s="156" t="s">
        <v>8</v>
      </c>
      <c r="B33" s="175"/>
      <c r="C33" s="14" t="s">
        <v>1</v>
      </c>
      <c r="D33" s="23"/>
      <c r="E33" s="110">
        <v>2</v>
      </c>
      <c r="F33" s="111">
        <v>239</v>
      </c>
      <c r="G33" s="112">
        <f>$G$5*F33</f>
        <v>239</v>
      </c>
      <c r="H33" s="113">
        <f>0.13*G33</f>
        <v>31.07</v>
      </c>
      <c r="I33" s="114">
        <f>G33+H33</f>
        <v>270.07</v>
      </c>
      <c r="J33" s="97" t="s">
        <v>80</v>
      </c>
    </row>
    <row r="34" spans="1:10" x14ac:dyDescent="0.35">
      <c r="A34" s="57" t="s">
        <v>22</v>
      </c>
      <c r="B34" s="10"/>
      <c r="C34" s="98" t="s">
        <v>62</v>
      </c>
      <c r="D34" s="10" t="s">
        <v>14</v>
      </c>
      <c r="E34" s="108">
        <v>2</v>
      </c>
      <c r="F34" s="108">
        <f>30*E34</f>
        <v>60</v>
      </c>
      <c r="G34" s="108">
        <f>F34*$G$5</f>
        <v>60</v>
      </c>
      <c r="H34" s="109">
        <f>0.13*G34</f>
        <v>7.8000000000000007</v>
      </c>
      <c r="I34" s="123">
        <f>G34+H34</f>
        <v>67.8</v>
      </c>
    </row>
    <row r="35" spans="1:10" ht="14.6" thickBot="1" x14ac:dyDescent="0.4">
      <c r="A35" s="58" t="s">
        <v>21</v>
      </c>
      <c r="B35" s="16"/>
      <c r="C35" s="16"/>
      <c r="D35" s="16"/>
      <c r="E35" s="16"/>
      <c r="F35" s="135"/>
      <c r="G35" s="74"/>
      <c r="H35" s="63"/>
      <c r="I35" s="125"/>
    </row>
    <row r="36" spans="1:10" ht="19.850000000000001" customHeight="1" thickBot="1" x14ac:dyDescent="0.4">
      <c r="A36" s="60"/>
      <c r="E36" s="10"/>
      <c r="F36" s="106"/>
      <c r="G36" s="45"/>
      <c r="H36" s="62"/>
      <c r="I36" s="71"/>
    </row>
    <row r="37" spans="1:10" ht="14.6" thickBot="1" x14ac:dyDescent="0.4">
      <c r="A37" s="157" t="s">
        <v>9</v>
      </c>
      <c r="B37" s="158" t="s">
        <v>64</v>
      </c>
      <c r="C37" s="16"/>
      <c r="D37" s="16"/>
      <c r="E37" s="10"/>
      <c r="F37" s="86"/>
      <c r="G37" s="45"/>
      <c r="H37" s="62"/>
      <c r="I37" s="71"/>
    </row>
    <row r="38" spans="1:10" ht="14.6" thickBot="1" x14ac:dyDescent="0.4">
      <c r="A38" s="121"/>
      <c r="B38" s="165" t="s">
        <v>18</v>
      </c>
      <c r="C38" s="55" t="s">
        <v>4</v>
      </c>
      <c r="D38" s="56"/>
      <c r="E38" s="18">
        <v>2</v>
      </c>
      <c r="F38" s="88">
        <v>229</v>
      </c>
      <c r="G38" s="34">
        <f>$G$5*F38</f>
        <v>229</v>
      </c>
      <c r="H38" s="61">
        <f>0.13*G38</f>
        <v>29.77</v>
      </c>
      <c r="I38" s="70">
        <f>G38+H38</f>
        <v>258.77</v>
      </c>
      <c r="J38" s="97" t="s">
        <v>80</v>
      </c>
    </row>
    <row r="39" spans="1:10" ht="14.6" thickBot="1" x14ac:dyDescent="0.4">
      <c r="A39" s="22" t="s">
        <v>61</v>
      </c>
      <c r="B39" s="16"/>
      <c r="C39" s="136" t="s">
        <v>63</v>
      </c>
      <c r="D39" s="39" t="s">
        <v>14</v>
      </c>
      <c r="E39" s="119">
        <v>2</v>
      </c>
      <c r="F39" s="115">
        <f>30*E39</f>
        <v>60</v>
      </c>
      <c r="G39" s="115">
        <f>F39*$G$5</f>
        <v>60</v>
      </c>
      <c r="H39" s="116">
        <f>0.13*G39</f>
        <v>7.8000000000000007</v>
      </c>
      <c r="I39" s="117">
        <f>G39+H39</f>
        <v>67.8</v>
      </c>
    </row>
    <row r="40" spans="1:10" ht="14.6" thickBot="1" x14ac:dyDescent="0.4">
      <c r="A40" s="57"/>
      <c r="B40" s="10"/>
      <c r="C40" s="60"/>
      <c r="D40" s="10"/>
      <c r="E40" s="10"/>
      <c r="F40" s="105"/>
      <c r="G40" s="45"/>
      <c r="H40" s="62"/>
      <c r="I40" s="169"/>
    </row>
    <row r="41" spans="1:10" ht="14.6" thickBot="1" x14ac:dyDescent="0.4">
      <c r="A41" s="57"/>
      <c r="B41" s="165" t="s">
        <v>10</v>
      </c>
      <c r="C41" s="93" t="s">
        <v>54</v>
      </c>
      <c r="D41" s="54"/>
      <c r="E41" s="20">
        <v>2</v>
      </c>
      <c r="F41" s="84">
        <v>279</v>
      </c>
      <c r="G41" s="19">
        <f>$G$5*F41</f>
        <v>279</v>
      </c>
      <c r="H41" s="52">
        <f>0.13*G41</f>
        <v>36.270000000000003</v>
      </c>
      <c r="I41" s="67">
        <f>G41+H41</f>
        <v>315.27</v>
      </c>
      <c r="J41" s="97" t="s">
        <v>81</v>
      </c>
    </row>
    <row r="42" spans="1:10" ht="12.9" thickBot="1" x14ac:dyDescent="0.35">
      <c r="A42" s="42"/>
      <c r="B42" s="10"/>
      <c r="C42" s="93" t="s">
        <v>53</v>
      </c>
      <c r="D42" s="54"/>
      <c r="E42" s="20">
        <v>3</v>
      </c>
      <c r="F42" s="84">
        <v>90</v>
      </c>
      <c r="G42" s="19">
        <f>$G$5*F42</f>
        <v>90</v>
      </c>
      <c r="H42" s="52">
        <f>0.13*G42</f>
        <v>11.700000000000001</v>
      </c>
      <c r="I42" s="67">
        <f>G42+H42</f>
        <v>101.7</v>
      </c>
      <c r="J42" s="97" t="s">
        <v>81</v>
      </c>
    </row>
    <row r="43" spans="1:10" ht="14.6" thickBot="1" x14ac:dyDescent="0.4">
      <c r="A43" s="22" t="s">
        <v>41</v>
      </c>
      <c r="B43" s="16"/>
      <c r="C43" s="16"/>
      <c r="D43" s="16"/>
      <c r="E43" s="16"/>
      <c r="F43" s="135"/>
      <c r="G43" s="74"/>
      <c r="H43" s="63"/>
      <c r="I43" s="125"/>
    </row>
    <row r="44" spans="1:10" ht="25.2" customHeight="1" thickBot="1" x14ac:dyDescent="0.4">
      <c r="A44" s="60"/>
      <c r="B44" s="10"/>
      <c r="C44" s="10"/>
      <c r="D44" s="10"/>
      <c r="E44" s="10"/>
      <c r="F44" s="106"/>
      <c r="G44" s="45"/>
      <c r="H44" s="62"/>
      <c r="I44" s="71"/>
    </row>
    <row r="45" spans="1:10" ht="14.6" thickBot="1" x14ac:dyDescent="0.4">
      <c r="A45" s="157" t="s">
        <v>43</v>
      </c>
      <c r="B45" s="159"/>
      <c r="C45" s="40" t="s">
        <v>4</v>
      </c>
      <c r="D45" s="56"/>
      <c r="E45" s="17">
        <v>2</v>
      </c>
      <c r="F45" s="87">
        <v>239</v>
      </c>
      <c r="G45" s="32">
        <f>$G$5*F45</f>
        <v>239</v>
      </c>
      <c r="H45" s="62">
        <f>0.13*G45</f>
        <v>31.07</v>
      </c>
      <c r="I45" s="68">
        <f>G45+H45</f>
        <v>270.07</v>
      </c>
    </row>
    <row r="46" spans="1:10" ht="14.6" thickBot="1" x14ac:dyDescent="0.4">
      <c r="A46" s="57" t="s">
        <v>67</v>
      </c>
      <c r="B46" s="10"/>
      <c r="C46" s="93" t="s">
        <v>66</v>
      </c>
      <c r="D46" s="54"/>
      <c r="E46" s="118">
        <v>2</v>
      </c>
      <c r="F46" s="107">
        <v>60</v>
      </c>
      <c r="G46" s="102">
        <f>$G$5*F46</f>
        <v>60</v>
      </c>
      <c r="H46" s="103">
        <f>0.13*G46</f>
        <v>7.8000000000000007</v>
      </c>
      <c r="I46" s="138">
        <f>G46+H46</f>
        <v>67.8</v>
      </c>
    </row>
    <row r="47" spans="1:10" ht="14.6" thickBot="1" x14ac:dyDescent="0.4">
      <c r="A47" s="22" t="s">
        <v>68</v>
      </c>
      <c r="B47" s="16"/>
      <c r="C47" s="16"/>
      <c r="D47" s="16"/>
      <c r="E47" s="16"/>
      <c r="F47" s="124"/>
      <c r="G47" s="74"/>
      <c r="H47" s="63"/>
      <c r="I47" s="125"/>
    </row>
    <row r="48" spans="1:10" ht="14.6" thickBot="1" x14ac:dyDescent="0.4">
      <c r="A48" s="92"/>
      <c r="B48" s="10"/>
      <c r="C48" s="10"/>
      <c r="D48" s="10"/>
      <c r="E48" s="10"/>
      <c r="F48" s="86"/>
      <c r="G48" s="45"/>
      <c r="H48" s="62"/>
      <c r="I48" s="71"/>
    </row>
    <row r="49" spans="1:10" ht="14.6" thickBot="1" x14ac:dyDescent="0.4">
      <c r="A49" s="156" t="s">
        <v>94</v>
      </c>
      <c r="B49" s="159"/>
      <c r="C49" s="40" t="s">
        <v>4</v>
      </c>
      <c r="D49" s="56"/>
      <c r="E49" s="17">
        <v>2</v>
      </c>
      <c r="F49" s="87">
        <v>179</v>
      </c>
      <c r="G49" s="32">
        <f>$G$5*F49</f>
        <v>179</v>
      </c>
      <c r="H49" s="62">
        <f>0.13*G49</f>
        <v>23.27</v>
      </c>
      <c r="I49" s="68">
        <f>G49+H49</f>
        <v>202.27</v>
      </c>
      <c r="J49" s="97" t="s">
        <v>80</v>
      </c>
    </row>
    <row r="50" spans="1:10" ht="14.6" thickBot="1" x14ac:dyDescent="0.4">
      <c r="A50" s="57" t="s">
        <v>96</v>
      </c>
      <c r="B50" s="10"/>
      <c r="C50" s="93" t="s">
        <v>95</v>
      </c>
      <c r="D50" s="54"/>
      <c r="E50" s="118">
        <v>2</v>
      </c>
      <c r="F50" s="107">
        <v>60</v>
      </c>
      <c r="G50" s="102">
        <f>$G$5*F50</f>
        <v>60</v>
      </c>
      <c r="H50" s="103">
        <f>0.13*G50</f>
        <v>7.8000000000000007</v>
      </c>
      <c r="I50" s="138">
        <f>G50+H50</f>
        <v>67.8</v>
      </c>
    </row>
    <row r="51" spans="1:10" ht="14.6" thickBot="1" x14ac:dyDescent="0.4">
      <c r="A51" s="22" t="s">
        <v>97</v>
      </c>
      <c r="B51" s="16"/>
      <c r="C51" s="16"/>
      <c r="D51" s="16"/>
      <c r="E51" s="16"/>
      <c r="F51" s="124"/>
      <c r="G51" s="74"/>
      <c r="H51" s="63"/>
      <c r="I51" s="125"/>
    </row>
    <row r="52" spans="1:10" ht="12.9" thickBot="1" x14ac:dyDescent="0.35">
      <c r="A52" s="45"/>
      <c r="B52" s="10"/>
      <c r="C52" s="74"/>
      <c r="D52" s="16"/>
      <c r="E52" s="10"/>
      <c r="F52" s="86"/>
      <c r="G52" s="166" t="s">
        <v>102</v>
      </c>
      <c r="H52" s="167">
        <v>0</v>
      </c>
      <c r="I52" s="71"/>
    </row>
    <row r="53" spans="1:10" ht="23.25" customHeight="1" thickBot="1" x14ac:dyDescent="0.4">
      <c r="A53" s="176" t="s">
        <v>69</v>
      </c>
      <c r="B53" s="54"/>
      <c r="C53" s="139" t="s">
        <v>70</v>
      </c>
      <c r="D53" s="16"/>
      <c r="E53" s="100"/>
      <c r="F53" s="141"/>
      <c r="G53" s="142"/>
      <c r="H53" s="103">
        <f>H52*G53</f>
        <v>0</v>
      </c>
      <c r="I53" s="70">
        <f>G53+H53</f>
        <v>0</v>
      </c>
    </row>
    <row r="54" spans="1:10" ht="23.25" customHeight="1" thickBot="1" x14ac:dyDescent="0.4">
      <c r="A54" s="92"/>
      <c r="B54" s="10"/>
      <c r="C54" s="143" t="s">
        <v>98</v>
      </c>
      <c r="D54" s="54"/>
      <c r="E54" s="118"/>
      <c r="F54" s="141"/>
      <c r="G54" s="142"/>
      <c r="H54" s="103">
        <f>H52*G54</f>
        <v>0</v>
      </c>
      <c r="I54" s="70">
        <f>G54+H54</f>
        <v>0</v>
      </c>
    </row>
    <row r="55" spans="1:10" ht="23.25" customHeight="1" thickBot="1" x14ac:dyDescent="0.4">
      <c r="A55" s="92"/>
      <c r="B55" s="10"/>
      <c r="C55" s="143" t="s">
        <v>99</v>
      </c>
      <c r="D55" s="56"/>
      <c r="E55" s="17"/>
      <c r="F55" s="85"/>
      <c r="G55" s="140"/>
      <c r="H55" s="46">
        <f>H52*G55</f>
        <v>0</v>
      </c>
      <c r="I55" s="70">
        <f>G55+H55</f>
        <v>0</v>
      </c>
    </row>
    <row r="56" spans="1:10" s="147" customFormat="1" ht="18" thickBot="1" x14ac:dyDescent="0.45">
      <c r="D56" s="148" t="s">
        <v>44</v>
      </c>
      <c r="E56" s="144">
        <f>SUM(E8:E53)</f>
        <v>57</v>
      </c>
      <c r="F56" s="149">
        <f>SUM(F8:F53)</f>
        <v>5042</v>
      </c>
      <c r="G56" s="150">
        <f>SUM(G8:G55)</f>
        <v>5042</v>
      </c>
      <c r="H56" s="151">
        <f>SUM(H8:H55)</f>
        <v>655.45999999999992</v>
      </c>
      <c r="I56" s="152">
        <f>SUM(I8:I55)</f>
        <v>5697.46</v>
      </c>
    </row>
    <row r="57" spans="1:10" ht="18" thickBot="1" x14ac:dyDescent="0.45">
      <c r="E57" s="95"/>
      <c r="F57" s="96"/>
    </row>
    <row r="58" spans="1:10" ht="18" thickBot="1" x14ac:dyDescent="0.45">
      <c r="D58" s="9"/>
      <c r="E58" s="95"/>
      <c r="F58" s="96"/>
      <c r="G58" s="153"/>
      <c r="H58" s="23"/>
      <c r="I58" s="154"/>
    </row>
    <row r="59" spans="1:10" x14ac:dyDescent="0.35">
      <c r="A59" s="205" t="s">
        <v>79</v>
      </c>
      <c r="B59" s="206"/>
      <c r="C59" s="206"/>
      <c r="D59" s="5" t="s">
        <v>78</v>
      </c>
    </row>
    <row r="60" spans="1:10" x14ac:dyDescent="0.35">
      <c r="A60" s="200" t="s">
        <v>104</v>
      </c>
      <c r="B60" s="201"/>
      <c r="C60" s="201"/>
      <c r="D60" s="202"/>
      <c r="E60" s="201"/>
      <c r="F60" s="203"/>
      <c r="G60" s="201"/>
      <c r="H60" s="204"/>
      <c r="I60" s="204"/>
    </row>
    <row r="61" spans="1:10" x14ac:dyDescent="0.35">
      <c r="A61" s="5" t="s">
        <v>37</v>
      </c>
      <c r="B61" s="1"/>
      <c r="C61" s="1"/>
      <c r="D61" s="7"/>
      <c r="E61" s="2"/>
      <c r="F61" s="89"/>
      <c r="G61" s="1"/>
    </row>
    <row r="62" spans="1:10" ht="14.6" thickBot="1" x14ac:dyDescent="0.4">
      <c r="A62" s="5"/>
      <c r="B62" s="1"/>
      <c r="C62" s="1"/>
      <c r="D62" s="7"/>
      <c r="E62" s="2"/>
      <c r="F62" s="89"/>
      <c r="G62" s="1"/>
    </row>
    <row r="63" spans="1:10" ht="14.6" thickBot="1" x14ac:dyDescent="0.4">
      <c r="A63" s="146" t="s">
        <v>39</v>
      </c>
      <c r="B63" s="1" t="s">
        <v>40</v>
      </c>
      <c r="C63" s="1"/>
      <c r="D63" s="7"/>
      <c r="E63" s="2"/>
      <c r="F63" s="89"/>
      <c r="G63" s="1"/>
    </row>
    <row r="64" spans="1:10" x14ac:dyDescent="0.35">
      <c r="A64" s="5"/>
      <c r="B64" s="1" t="s">
        <v>71</v>
      </c>
      <c r="C64" s="1"/>
      <c r="D64" s="7"/>
      <c r="E64" s="2"/>
      <c r="F64" s="89"/>
      <c r="G64" s="1"/>
    </row>
    <row r="65" spans="1:9" x14ac:dyDescent="0.35">
      <c r="B65" s="1" t="s">
        <v>46</v>
      </c>
      <c r="C65" s="1" t="s">
        <v>48</v>
      </c>
      <c r="E65" t="s">
        <v>47</v>
      </c>
      <c r="F65" s="46"/>
      <c r="G65" s="79" t="s">
        <v>49</v>
      </c>
      <c r="H65"/>
      <c r="I65"/>
    </row>
    <row r="66" spans="1:9" ht="14.6" thickBot="1" x14ac:dyDescent="0.4"/>
    <row r="67" spans="1:9" ht="14.6" thickBot="1" x14ac:dyDescent="0.4">
      <c r="A67" s="146" t="s">
        <v>74</v>
      </c>
      <c r="B67" s="1"/>
      <c r="C67" s="1"/>
      <c r="D67" s="197" t="s">
        <v>88</v>
      </c>
      <c r="E67" s="193"/>
      <c r="F67" s="40"/>
      <c r="G67" s="61"/>
      <c r="H67" s="178"/>
    </row>
    <row r="68" spans="1:9" x14ac:dyDescent="0.35">
      <c r="A68" s="163" t="s">
        <v>76</v>
      </c>
      <c r="B68" s="164"/>
      <c r="C68" s="1" t="s">
        <v>100</v>
      </c>
      <c r="D68" s="194" t="s">
        <v>89</v>
      </c>
      <c r="E68" s="106"/>
      <c r="F68" s="45"/>
      <c r="G68" s="62"/>
      <c r="H68" s="195"/>
    </row>
    <row r="69" spans="1:9" x14ac:dyDescent="0.35">
      <c r="A69" s="5" t="s">
        <v>77</v>
      </c>
      <c r="B69" s="1"/>
      <c r="C69" s="1" t="s">
        <v>101</v>
      </c>
      <c r="D69" s="194" t="s">
        <v>91</v>
      </c>
      <c r="E69" s="106"/>
      <c r="F69" s="45"/>
      <c r="G69" s="62"/>
      <c r="H69" s="195"/>
    </row>
    <row r="70" spans="1:9" ht="14.6" thickBot="1" x14ac:dyDescent="0.4">
      <c r="A70" s="5" t="s">
        <v>92</v>
      </c>
      <c r="B70" s="1"/>
      <c r="C70" s="1"/>
      <c r="D70" s="196" t="s">
        <v>90</v>
      </c>
      <c r="E70" s="135"/>
      <c r="F70" s="74"/>
      <c r="G70" s="63"/>
      <c r="H70" s="179"/>
    </row>
    <row r="71" spans="1:9" x14ac:dyDescent="0.35">
      <c r="A71" s="5"/>
      <c r="B71" s="1"/>
      <c r="C71" s="1"/>
      <c r="D71" s="7"/>
      <c r="E71" s="2"/>
      <c r="F71" s="89"/>
      <c r="G71" s="1"/>
    </row>
    <row r="72" spans="1:9" ht="14.6" thickBot="1" x14ac:dyDescent="0.4">
      <c r="A72" s="5"/>
      <c r="B72" s="1"/>
      <c r="C72" s="1"/>
      <c r="D72" s="7"/>
      <c r="E72" s="2"/>
      <c r="F72" s="89"/>
      <c r="G72" s="1"/>
      <c r="I72" s="177"/>
    </row>
    <row r="73" spans="1:9" ht="14.6" thickBot="1" x14ac:dyDescent="0.4">
      <c r="A73" s="190" t="s">
        <v>26</v>
      </c>
      <c r="B73" s="1" t="s">
        <v>27</v>
      </c>
      <c r="D73" s="1"/>
      <c r="E73" s="180" t="s">
        <v>86</v>
      </c>
      <c r="F73" s="181"/>
      <c r="G73" s="182">
        <v>0.2</v>
      </c>
      <c r="H73" s="183">
        <f>0.2*I56</f>
        <v>1139.492</v>
      </c>
      <c r="I73" s="184"/>
    </row>
    <row r="74" spans="1:9" ht="14.6" thickBot="1" x14ac:dyDescent="0.4">
      <c r="A74" s="191" t="s">
        <v>29</v>
      </c>
      <c r="B74" s="1" t="s">
        <v>57</v>
      </c>
      <c r="D74" s="1"/>
      <c r="E74" s="185" t="s">
        <v>87</v>
      </c>
      <c r="F74" s="186"/>
      <c r="G74" s="189"/>
      <c r="H74" s="187">
        <f>I56-H73</f>
        <v>4557.9679999999998</v>
      </c>
      <c r="I74" s="188"/>
    </row>
    <row r="75" spans="1:9" x14ac:dyDescent="0.35">
      <c r="A75" s="191" t="s">
        <v>28</v>
      </c>
      <c r="B75" s="1" t="s">
        <v>85</v>
      </c>
      <c r="D75" s="1"/>
      <c r="E75" s="7"/>
      <c r="F75" s="90"/>
      <c r="G75" s="3"/>
      <c r="H75" s="2"/>
      <c r="I75" s="2"/>
    </row>
    <row r="76" spans="1:9" ht="14.6" thickBot="1" x14ac:dyDescent="0.4">
      <c r="A76" s="192"/>
      <c r="B76" s="1" t="s">
        <v>84</v>
      </c>
      <c r="D76" s="1"/>
      <c r="E76" s="7"/>
      <c r="F76" s="89"/>
      <c r="G76" s="3"/>
      <c r="H76" s="2"/>
      <c r="I76" s="2"/>
    </row>
    <row r="77" spans="1:9" x14ac:dyDescent="0.35">
      <c r="A77" s="6"/>
      <c r="B77" s="1"/>
      <c r="C77" s="1"/>
      <c r="D77" s="1"/>
      <c r="E77" s="7"/>
      <c r="F77" s="89"/>
      <c r="G77" s="3"/>
      <c r="H77" s="2"/>
      <c r="I77" s="2"/>
    </row>
    <row r="78" spans="1:9" x14ac:dyDescent="0.35">
      <c r="A78" s="5" t="s">
        <v>93</v>
      </c>
      <c r="C78" s="6" t="s">
        <v>25</v>
      </c>
      <c r="D78" s="36" t="s">
        <v>24</v>
      </c>
      <c r="F78" s="46"/>
    </row>
    <row r="81" spans="1:1" x14ac:dyDescent="0.35">
      <c r="A81" s="5"/>
    </row>
  </sheetData>
  <sheetProtection selectLockedCells="1"/>
  <protectedRanges>
    <protectedRange sqref="E9 E34 E28 E39 E18 C53" name="Opt Gäste"/>
    <protectedRange sqref="G5" name="Anzahl Nächte"/>
    <protectedRange sqref="E19:E27 E83:E65554 E10:E17 E33 E35:E38 E1:E3 E5:E8 D65 D67:D70 E71:E72 E75:E78 E80:E81 E40:E64" name="Gäste"/>
    <protectedRange sqref="E29:E32" name="Gäste_1"/>
  </protectedRanges>
  <phoneticPr fontId="6" type="noConversion"/>
  <hyperlinks>
    <hyperlink ref="D78" r:id="rId1"/>
    <hyperlink ref="G65" r:id="rId2"/>
  </hyperlinks>
  <pageMargins left="0.75" right="0.75" top="1" bottom="1" header="0.5" footer="0.5"/>
  <pageSetup scale="57" orientation="portrait" horizontalDpi="360" verticalDpi="36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Meyer</dc:creator>
  <cp:lastModifiedBy>Daniel</cp:lastModifiedBy>
  <cp:lastPrinted>2016-05-14T20:42:23Z</cp:lastPrinted>
  <dcterms:created xsi:type="dcterms:W3CDTF">2007-03-12T15:04:28Z</dcterms:created>
  <dcterms:modified xsi:type="dcterms:W3CDTF">2018-11-22T22:54:00Z</dcterms:modified>
</cp:coreProperties>
</file>